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</commentList>
</comments>
</file>

<file path=xl/sharedStrings.xml><?xml version="1.0" encoding="utf-8"?>
<sst xmlns="http://schemas.openxmlformats.org/spreadsheetml/2006/main" count="51" uniqueCount="46">
  <si>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</si>
  <si>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</si>
  <si>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</si>
  <si>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</si>
  <si>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</si>
  <si>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</si>
  <si>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</si>
  <si>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</si>
  <si>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</si>
  <si>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</si>
  <si>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</si>
  <si>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</si>
  <si>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</si>
  <si>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</si>
  <si>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</si>
  <si>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Encargos Patronais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</si>
  <si>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</si>
  <si>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</si>
  <si>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</si>
  <si>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</si>
  <si>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</si>
  <si>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</si>
  <si>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</si>
  <si>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</si>
  <si>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</si>
  <si>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</si>
  <si>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</si>
  <si>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</si>
  <si>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</si>
  <si>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</si>
  <si>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</si>
  <si>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</si>
  <si>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</si>
  <si>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</si>
  <si>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</si>
  <si>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</si>
  <si>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</si>
  <si>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</si>
  <si>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</si>
  <si>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Despesas de exercícios anteriores</t>
  </si>
  <si>
    <t>Transferências Correntes</t>
  </si>
  <si>
    <t>Outras receitas</t>
  </si>
  <si>
    <t>Expedições de Certidões</t>
  </si>
  <si>
    <t>NOVEMBRO/2013</t>
  </si>
  <si>
    <t>Inversões Financeiras</t>
  </si>
  <si>
    <t>Evercino M. dos Santos Júnior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</si>
</sst>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5" zoomScaleNormal="85" zoomScaleSheetLayoutView="65" zoomScalePageLayoutView="0" workbookViewId="0" topLeftCell="A1">
      <selection activeCell="H22" sqref="H22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9.003906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SUM(B7:B12)</f>
        <v>765138.0700000001</v>
      </c>
      <c r="C6" s="7">
        <f>SUM(C7:C15)</f>
        <v>152335.77000000002</v>
      </c>
      <c r="D6" s="8">
        <f>C6/B6*100</f>
        <v>19.90957919529478</v>
      </c>
      <c r="E6" s="7">
        <f>SUM(E7:E15)</f>
        <v>631299.48</v>
      </c>
      <c r="F6" s="8">
        <f>(E6/B6)*100</f>
        <v>82.50791651237533</v>
      </c>
      <c r="G6" s="6" t="s">
        <v>11</v>
      </c>
      <c r="H6" s="7">
        <f>SUM(H7:H17)</f>
        <v>729233.0700000001</v>
      </c>
      <c r="I6" s="7">
        <f>SUM(I7:I17)</f>
        <v>43572.61</v>
      </c>
      <c r="J6" s="8">
        <f>(I6/H6)*100</f>
        <v>5.975128089020976</v>
      </c>
      <c r="K6" s="7">
        <f>SUM(K7:K17)</f>
        <v>470193.34</v>
      </c>
      <c r="L6" s="8">
        <f>(K6/H6)*100</f>
        <v>64.47778623095083</v>
      </c>
    </row>
    <row r="7" spans="1:12" ht="15.75">
      <c r="A7" s="9" t="s">
        <v>12</v>
      </c>
      <c r="B7" s="10">
        <f>111440.85+1137.22</f>
        <v>112578.07</v>
      </c>
      <c r="C7" s="11">
        <v>1247.46</v>
      </c>
      <c r="D7" s="10">
        <f>C7/B7*100</f>
        <v>1.1080843720273408</v>
      </c>
      <c r="E7" s="11">
        <v>113173.14</v>
      </c>
      <c r="F7" s="10">
        <f>(E7/B7)*100</f>
        <v>100.52858429710155</v>
      </c>
      <c r="G7" s="9" t="s">
        <v>13</v>
      </c>
      <c r="H7" s="10">
        <v>195233.11</v>
      </c>
      <c r="I7" s="11">
        <v>14664.12</v>
      </c>
      <c r="J7" s="10">
        <f aca="true" t="shared" si="0" ref="J7:J13">(I7/H7)*100</f>
        <v>7.511082520787586</v>
      </c>
      <c r="K7" s="11">
        <v>142229.13</v>
      </c>
      <c r="L7" s="10">
        <f aca="true" t="shared" si="1" ref="L7:L16">(K7/H7)*100</f>
        <v>72.85092677159116</v>
      </c>
    </row>
    <row r="8" spans="1:12" ht="15.75">
      <c r="A8" s="9" t="s">
        <v>14</v>
      </c>
      <c r="B8" s="10">
        <v>15322.77</v>
      </c>
      <c r="C8" s="11">
        <v>313.11</v>
      </c>
      <c r="D8" s="10">
        <f>C8/B8*100</f>
        <v>2.0434294843556353</v>
      </c>
      <c r="E8" s="11">
        <v>17455.69</v>
      </c>
      <c r="F8" s="10">
        <f>(E8/B8)*100</f>
        <v>113.91993745256241</v>
      </c>
      <c r="G8" s="9" t="s">
        <v>15</v>
      </c>
      <c r="H8" s="12">
        <v>60000</v>
      </c>
      <c r="I8" s="13">
        <v>4008.03</v>
      </c>
      <c r="J8" s="10">
        <f t="shared" si="0"/>
        <v>6.68005</v>
      </c>
      <c r="K8" s="11">
        <v>43827.37</v>
      </c>
      <c r="L8" s="10">
        <f>(K8/H8)*100</f>
        <v>73.04561666666667</v>
      </c>
    </row>
    <row r="9" spans="1:12" ht="15.75">
      <c r="A9" s="9" t="s">
        <v>42</v>
      </c>
      <c r="B9" s="10">
        <v>0</v>
      </c>
      <c r="C9" s="11">
        <v>375.76</v>
      </c>
      <c r="D9" s="10">
        <v>100</v>
      </c>
      <c r="E9" s="11">
        <v>1288.32</v>
      </c>
      <c r="F9" s="10">
        <v>100</v>
      </c>
      <c r="G9" s="9" t="s">
        <v>17</v>
      </c>
      <c r="H9" s="10">
        <v>32000</v>
      </c>
      <c r="I9" s="11">
        <v>1800</v>
      </c>
      <c r="J9" s="10">
        <f>(I9/H9)*100</f>
        <v>5.625</v>
      </c>
      <c r="K9" s="11">
        <v>22820</v>
      </c>
      <c r="L9" s="10">
        <f t="shared" si="1"/>
        <v>71.3125</v>
      </c>
    </row>
    <row r="10" spans="1:12" ht="15.75">
      <c r="A10" s="9" t="s">
        <v>16</v>
      </c>
      <c r="B10" s="10">
        <v>301678.93</v>
      </c>
      <c r="C10" s="11">
        <v>24536.04</v>
      </c>
      <c r="D10" s="10">
        <f>C10/B10*100</f>
        <v>8.133163293836928</v>
      </c>
      <c r="E10" s="11">
        <v>303661.45</v>
      </c>
      <c r="F10" s="10">
        <f>(E10/B10)*100</f>
        <v>100.65716223536063</v>
      </c>
      <c r="G10" s="9" t="s">
        <v>34</v>
      </c>
      <c r="H10" s="10">
        <v>21254.52</v>
      </c>
      <c r="I10" s="11">
        <v>0</v>
      </c>
      <c r="J10" s="10">
        <f t="shared" si="0"/>
        <v>0</v>
      </c>
      <c r="K10" s="11">
        <v>13854.88</v>
      </c>
      <c r="L10" s="10">
        <f t="shared" si="1"/>
        <v>65.18556993994689</v>
      </c>
    </row>
    <row r="11" spans="1:12" ht="15.75">
      <c r="A11" s="9" t="s">
        <v>31</v>
      </c>
      <c r="B11" s="10">
        <v>23483.57</v>
      </c>
      <c r="C11" s="11">
        <v>2065.93</v>
      </c>
      <c r="D11" s="10">
        <f>C11/B11*100</f>
        <v>8.79734214176124</v>
      </c>
      <c r="E11" s="11">
        <v>21493.38</v>
      </c>
      <c r="F11" s="10">
        <f>(E11/B11)*100</f>
        <v>91.52518122244616</v>
      </c>
      <c r="G11" s="9" t="s">
        <v>35</v>
      </c>
      <c r="H11" s="15">
        <v>26178.64</v>
      </c>
      <c r="I11" s="16">
        <v>0</v>
      </c>
      <c r="J11" s="10">
        <f t="shared" si="0"/>
        <v>0</v>
      </c>
      <c r="K11" s="11">
        <v>4380.98</v>
      </c>
      <c r="L11" s="10">
        <f>(K11/H11)*100</f>
        <v>16.734941158135026</v>
      </c>
    </row>
    <row r="12" spans="1:12" ht="15.75">
      <c r="A12" s="9" t="s">
        <v>32</v>
      </c>
      <c r="B12" s="10">
        <v>312074.73</v>
      </c>
      <c r="C12" s="11">
        <v>123797.47</v>
      </c>
      <c r="D12" s="10">
        <f>C12/B12*100</f>
        <v>39.66917475182948</v>
      </c>
      <c r="E12" s="14">
        <v>174226.62</v>
      </c>
      <c r="F12" s="10">
        <f>(E12/B12)*100</f>
        <v>55.82849338682438</v>
      </c>
      <c r="G12" s="9" t="s">
        <v>37</v>
      </c>
      <c r="H12" s="15">
        <v>112949</v>
      </c>
      <c r="I12" s="16">
        <v>7801.38</v>
      </c>
      <c r="J12" s="10">
        <f t="shared" si="0"/>
        <v>6.906993421809844</v>
      </c>
      <c r="K12" s="11">
        <v>72793.71</v>
      </c>
      <c r="L12" s="10">
        <f t="shared" si="1"/>
        <v>64.4482996750746</v>
      </c>
    </row>
    <row r="13" spans="1:12" ht="15.75">
      <c r="A13" s="9" t="s">
        <v>41</v>
      </c>
      <c r="B13" s="10">
        <v>0</v>
      </c>
      <c r="C13" s="11">
        <v>0</v>
      </c>
      <c r="D13" s="10">
        <v>0</v>
      </c>
      <c r="E13" s="11">
        <v>0.88</v>
      </c>
      <c r="F13" s="10">
        <v>100</v>
      </c>
      <c r="G13" s="9" t="s">
        <v>36</v>
      </c>
      <c r="H13" s="10">
        <v>230846</v>
      </c>
      <c r="I13" s="11">
        <v>12948.32</v>
      </c>
      <c r="J13" s="10">
        <f t="shared" si="0"/>
        <v>5.609072715143429</v>
      </c>
      <c r="K13" s="11">
        <v>134786.59</v>
      </c>
      <c r="L13" s="10">
        <f>(K13/H13)*100</f>
        <v>58.38809855921263</v>
      </c>
    </row>
    <row r="14" spans="1:12" ht="15.75">
      <c r="A14" s="9"/>
      <c r="B14" s="10"/>
      <c r="C14" s="11"/>
      <c r="D14" s="10"/>
      <c r="E14" s="11"/>
      <c r="F14" s="11"/>
      <c r="G14" s="9" t="s">
        <v>38</v>
      </c>
      <c r="H14" s="10">
        <v>25788.55</v>
      </c>
      <c r="I14" s="11">
        <v>1309.09</v>
      </c>
      <c r="J14" s="10">
        <f>(I14/H14)*100</f>
        <v>5.076245077757377</v>
      </c>
      <c r="K14" s="11">
        <v>18283.06</v>
      </c>
      <c r="L14" s="10">
        <f t="shared" si="1"/>
        <v>70.89603719480158</v>
      </c>
    </row>
    <row r="15" spans="1:12" ht="15.75">
      <c r="A15" s="9"/>
      <c r="B15" s="10"/>
      <c r="C15" s="11"/>
      <c r="D15" s="10"/>
      <c r="E15" s="11"/>
      <c r="F15" s="11"/>
      <c r="G15" s="9" t="s">
        <v>39</v>
      </c>
      <c r="H15" s="10">
        <v>500</v>
      </c>
      <c r="I15" s="11">
        <v>0</v>
      </c>
      <c r="J15" s="10">
        <f>(I15/H15)*100</f>
        <v>0</v>
      </c>
      <c r="K15" s="11">
        <v>0</v>
      </c>
      <c r="L15" s="10">
        <f t="shared" si="1"/>
        <v>0</v>
      </c>
    </row>
    <row r="16" spans="1:12" ht="15.75">
      <c r="A16" s="6" t="s">
        <v>18</v>
      </c>
      <c r="B16" s="17">
        <f>B17</f>
        <v>307147.51</v>
      </c>
      <c r="C16" s="7">
        <v>0</v>
      </c>
      <c r="D16" s="8">
        <v>0</v>
      </c>
      <c r="E16" s="7">
        <v>0</v>
      </c>
      <c r="F16" s="7">
        <v>0</v>
      </c>
      <c r="G16" s="9" t="s">
        <v>40</v>
      </c>
      <c r="H16" s="10">
        <v>24483.25</v>
      </c>
      <c r="I16" s="11">
        <v>1041.67</v>
      </c>
      <c r="J16" s="10">
        <f>(I16/H16)*100</f>
        <v>4.2546230586217115</v>
      </c>
      <c r="K16" s="11">
        <v>17217.62</v>
      </c>
      <c r="L16" s="10">
        <f t="shared" si="1"/>
        <v>70.32407870687102</v>
      </c>
    </row>
    <row r="17" spans="1:12" ht="15.75">
      <c r="A17" s="9" t="s">
        <v>33</v>
      </c>
      <c r="B17" s="10">
        <v>307147.51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19</v>
      </c>
      <c r="H19" s="7">
        <f>H20+H21+H22</f>
        <v>343052.51</v>
      </c>
      <c r="I19" s="7">
        <f>I20+I21+I22</f>
        <v>0</v>
      </c>
      <c r="J19" s="8">
        <f>(I19/H19)*100</f>
        <v>0</v>
      </c>
      <c r="K19" s="7">
        <f>K20+K21+K22</f>
        <v>20672.8</v>
      </c>
      <c r="L19" s="8">
        <f>(K19/H19)*100</f>
        <v>6.026132850623946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20</v>
      </c>
      <c r="H21" s="10">
        <v>147218.8</v>
      </c>
      <c r="I21" s="11">
        <v>0</v>
      </c>
      <c r="J21" s="10">
        <f>(I21/H21)*100</f>
        <v>0</v>
      </c>
      <c r="K21" s="11">
        <v>20672.8</v>
      </c>
      <c r="L21" s="10">
        <f>(K21/H21)*100</f>
        <v>14.042228302363558</v>
      </c>
    </row>
    <row r="22" spans="1:12" ht="15.75">
      <c r="A22" s="9"/>
      <c r="B22" s="23"/>
      <c r="C22" s="13"/>
      <c r="D22" s="10"/>
      <c r="E22" s="11"/>
      <c r="F22" s="10"/>
      <c r="G22" s="20" t="s">
        <v>44</v>
      </c>
      <c r="H22" s="49">
        <v>195833.71</v>
      </c>
      <c r="I22" s="11">
        <v>0</v>
      </c>
      <c r="J22" s="10"/>
      <c r="K22" s="11">
        <v>0</v>
      </c>
      <c r="L22" s="10"/>
    </row>
    <row r="23" spans="1:12" ht="15.75">
      <c r="A23" s="6" t="s">
        <v>21</v>
      </c>
      <c r="B23" s="7">
        <f>B6+B16</f>
        <v>1072285.58</v>
      </c>
      <c r="C23" s="7">
        <f>C6+C16</f>
        <v>152335.77000000002</v>
      </c>
      <c r="D23" s="8">
        <f>C23/B23*100</f>
        <v>14.20664166723197</v>
      </c>
      <c r="E23" s="7">
        <f>E6+E16</f>
        <v>631299.48</v>
      </c>
      <c r="F23" s="7">
        <f>(E23/B23)*100</f>
        <v>58.87419282463912</v>
      </c>
      <c r="G23" s="6" t="s">
        <v>22</v>
      </c>
      <c r="H23" s="7">
        <f>H6+H19</f>
        <v>1072285.58</v>
      </c>
      <c r="I23" s="7">
        <f>I6+I19</f>
        <v>43572.61</v>
      </c>
      <c r="J23" s="8">
        <f>(I23/H23)*100</f>
        <v>4.063526621331604</v>
      </c>
      <c r="K23" s="7">
        <f>K6+K19</f>
        <v>490866.14</v>
      </c>
      <c r="L23" s="8">
        <f>(K23/H23)*100</f>
        <v>45.77755675871347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4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23</v>
      </c>
      <c r="B26" s="18"/>
      <c r="C26" s="25"/>
      <c r="D26" s="26"/>
      <c r="E26" s="26"/>
      <c r="F26" s="26"/>
      <c r="G26" s="19" t="s">
        <v>24</v>
      </c>
      <c r="H26" s="11"/>
      <c r="I26" s="27">
        <f>C23-I23</f>
        <v>108763.16000000002</v>
      </c>
      <c r="J26" s="27"/>
      <c r="K26" s="27">
        <f>E23-K23</f>
        <v>140433.33999999997</v>
      </c>
      <c r="L26" s="11"/>
    </row>
    <row r="27" spans="1:12" ht="15.75">
      <c r="A27" s="9"/>
      <c r="B27" s="24"/>
      <c r="C27" s="18"/>
      <c r="D27" s="24"/>
      <c r="E27" s="18"/>
      <c r="F27" s="24"/>
      <c r="G27" s="9"/>
      <c r="H27" s="10"/>
      <c r="I27" s="18"/>
      <c r="J27" s="24"/>
      <c r="K27" s="18"/>
      <c r="L27" s="18"/>
    </row>
    <row r="28" spans="1:12" ht="15.75">
      <c r="A28" s="28" t="s">
        <v>25</v>
      </c>
      <c r="B28" s="29"/>
      <c r="C28" s="30">
        <f>C23+C26</f>
        <v>152335.77000000002</v>
      </c>
      <c r="D28" s="30"/>
      <c r="E28" s="30">
        <f>E23+E26</f>
        <v>631299.48</v>
      </c>
      <c r="F28" s="30"/>
      <c r="G28" s="28" t="s">
        <v>25</v>
      </c>
      <c r="H28" s="30"/>
      <c r="I28" s="30">
        <f>I23+I26</f>
        <v>152335.77000000002</v>
      </c>
      <c r="J28" s="30"/>
      <c r="K28" s="30">
        <f>K23+K26</f>
        <v>631299.48</v>
      </c>
      <c r="L28" s="30"/>
    </row>
    <row r="29" spans="1:12" ht="15.75">
      <c r="A29" s="31"/>
      <c r="B29" s="32"/>
      <c r="C29" s="33"/>
      <c r="D29" s="33"/>
      <c r="E29" s="33"/>
      <c r="F29" s="33"/>
      <c r="G29" s="34"/>
      <c r="H29" s="34"/>
      <c r="I29" s="33"/>
      <c r="J29" s="33"/>
      <c r="K29" s="33"/>
      <c r="L29" s="35"/>
    </row>
    <row r="30" spans="1:12" ht="15.75">
      <c r="A30" s="48" t="s">
        <v>26</v>
      </c>
      <c r="B30" s="48"/>
      <c r="C30" s="44" t="s">
        <v>45</v>
      </c>
      <c r="D30" s="44"/>
      <c r="E30" s="44"/>
      <c r="F30" s="44"/>
      <c r="G30" s="44"/>
      <c r="H30" s="44" t="s">
        <v>27</v>
      </c>
      <c r="I30" s="44"/>
      <c r="J30" s="44"/>
      <c r="K30" s="44"/>
      <c r="L30" s="35"/>
    </row>
    <row r="31" spans="1:12" ht="15.75">
      <c r="A31" s="43" t="s">
        <v>28</v>
      </c>
      <c r="B31" s="43"/>
      <c r="C31" s="44" t="s">
        <v>29</v>
      </c>
      <c r="D31" s="44"/>
      <c r="E31" s="44"/>
      <c r="F31" s="44"/>
      <c r="G31" s="44"/>
      <c r="H31" s="44" t="s">
        <v>30</v>
      </c>
      <c r="I31" s="44"/>
      <c r="J31" s="44"/>
      <c r="K31" s="44"/>
      <c r="L31" s="36"/>
    </row>
    <row r="32" spans="1:12" ht="15.75">
      <c r="A32" s="37"/>
      <c r="B32" s="38"/>
      <c r="C32" s="39"/>
      <c r="D32" s="39"/>
      <c r="E32" s="39"/>
      <c r="F32" s="39"/>
      <c r="G32" s="39"/>
      <c r="H32" s="40"/>
      <c r="I32" s="41"/>
      <c r="J32" s="41"/>
      <c r="K32" s="41"/>
      <c r="L32" s="42"/>
    </row>
  </sheetData>
  <sheetProtection selectLockedCells="1" selectUnlockedCells="1"/>
  <mergeCells count="9">
    <mergeCell ref="A31:B31"/>
    <mergeCell ref="C31:G31"/>
    <mergeCell ref="H31:K31"/>
    <mergeCell ref="A1:L1"/>
    <mergeCell ref="A2:L2"/>
    <mergeCell ref="A3:L3"/>
    <mergeCell ref="A30:B30"/>
    <mergeCell ref="C30:G30"/>
    <mergeCell ref="H30:K30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2013-10-15T00:46:56Z</cp:lastPrinted>
  <dcterms:created xsi:type="dcterms:W3CDTF">2013-03-14T14:37:31Z</dcterms:created>
  <dcterms:modified xsi:type="dcterms:W3CDTF">2013-12-10T14:20:45Z</dcterms:modified>
  <cp:category/>
  <cp:version/>
  <cp:contentType/>
  <cp:contentStatus/>
</cp:coreProperties>
</file>