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AN" sheetId="1" r:id="rId1"/>
  </sheets>
  <definedNames>
    <definedName name="_xlnm.Print_Area" localSheetId="0">'JAN'!$A$1:$L$32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7" authorId="0">
      <text>
        <r>
          <rPr>
            <sz val="10"/>
            <rFont val="Arial"/>
            <family val="2"/>
          </rPr>
          <t>Salários, Gratificações, adicionais e etc...</t>
        </r>
      </text>
    </comment>
    <comment ref="G8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>Hora Extra, 
1/3 de Férias
Abono pecuniário
Substituições</t>
        </r>
      </text>
    </comment>
    <comment ref="A9" authorId="0">
      <text>
        <r>
          <rPr>
            <sz val="10"/>
            <rFont val="Arial"/>
            <family val="2"/>
          </rPr>
          <t>Aluguel e Rendimento de Poupança</t>
        </r>
      </text>
    </comment>
    <comment ref="G9" authorId="0">
      <text>
        <r>
          <rPr>
            <sz val="10"/>
            <rFont val="Arial"/>
            <family val="2"/>
          </rPr>
          <t>FGTS e INSS</t>
        </r>
      </text>
    </comment>
    <comment ref="A10" authorId="0">
      <text>
        <r>
          <rPr>
            <sz val="12"/>
            <rFont val="Arial"/>
            <family val="2"/>
          </rPr>
          <t xml:space="preserve">                Registro e expedição de carteira 
         Registro de pessoa jurídica
 Visto em registro de pessoa física  
Visto em registro de pessoa jurídica  
        Recadastramento de profissionais 
        Expedição de certidão 
</t>
        </r>
      </text>
    </comment>
    <comment ref="G10" authorId="0">
      <text>
        <r>
          <rPr>
            <sz val="10"/>
            <rFont val="Arial"/>
            <family val="2"/>
          </rPr>
          <t>Combustível, material de expediente  e etc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Bolsa Estágio
Serviços profissionais
Serviços pessoais
</t>
        </r>
      </text>
    </comment>
    <comment ref="A12" authorId="0">
      <text>
        <r>
          <rPr>
            <sz val="12"/>
            <rFont val="Arial"/>
            <family val="2"/>
          </rPr>
          <t xml:space="preserve">  Infrações Prev. Leis 5194/66 e 6496/77
  Multa, Juros e Correções s/ Anuidade
  Indenizações/Restituições
</t>
        </r>
      </text>
    </comment>
    <comment ref="G12" authorId="0">
      <text>
        <r>
          <rPr>
            <sz val="10"/>
            <rFont val="Arial"/>
            <family val="2"/>
          </rPr>
          <t>Diárias, passagens,  telefones, aluguel, energia, serviços de manutenção e etc...</t>
        </r>
      </text>
    </comment>
    <comment ref="G13" authorId="0">
      <text>
        <r>
          <rPr>
            <sz val="12"/>
            <rFont val="Arial"/>
            <family val="2"/>
          </rPr>
          <t xml:space="preserve"> Sentenças Judiciais
 Despesas de Exercícios Anteriores
</t>
        </r>
      </text>
    </comment>
    <comment ref="A14" authorId="0">
      <text>
        <r>
          <rPr>
            <sz val="12"/>
            <rFont val="Arial"/>
            <family val="2"/>
          </rPr>
          <t xml:space="preserve">
Anotacao Responsabilidade Tecnica (ART)
  ART - Taxa de Complementar
 ART - Taxa substitutiva 
 Cadastramento de Obra Popular
 ART-Receituário Agronômico 
 ART - formulário  
ART – Anotação de Responsabilidade Técnica  - CAU
</t>
        </r>
      </text>
    </comment>
    <comment ref="G14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Contribuições do Confea e da Mútua
</t>
        </r>
      </text>
    </comment>
    <comment ref="A16" authorId="0">
      <text>
        <r>
          <rPr>
            <sz val="12"/>
            <rFont val="Arial"/>
            <family val="2"/>
          </rPr>
          <t xml:space="preserve">         
 Alienacao de Outros Bens Moveis 
 Alienacao de Imoveis
 Transf Org. de Fisc. Exerc Profissional – PRODAFISC
</t>
        </r>
      </text>
    </comment>
    <comment ref="A17" authorId="0">
      <text>
        <r>
          <rPr>
            <sz val="12"/>
            <rFont val="Arial"/>
            <family val="2"/>
          </rPr>
          <t xml:space="preserve">
 Taxas de inscrições em cursos e concursos    
 DA - Custas processuais 
 Taxas sobre parcelamentos  
</t>
        </r>
      </text>
    </comment>
    <comment ref="G21" authorId="0">
      <text>
        <r>
          <rPr>
            <sz val="12"/>
            <rFont val="Arial"/>
            <family val="2"/>
          </rPr>
          <t xml:space="preserve"> Obras em andamento        Equipamentos e materiais permanentes  
Aquisição de Imoveis                                      
</t>
        </r>
      </text>
    </comment>
  </commentList>
</comments>
</file>

<file path=xl/sharedStrings.xml><?xml version="1.0" encoding="utf-8"?>
<sst xmlns="http://schemas.openxmlformats.org/spreadsheetml/2006/main" count="48" uniqueCount="43">
  <si>
    <t>CONSELHO REGIONAL DE ARQUITETURA E URBANISMO DO ESTADO DO TOCANTINS</t>
  </si>
  <si>
    <t xml:space="preserve">EXECUÇÃO DA RECEITA E DESPESA </t>
  </si>
  <si>
    <t>RECEITA</t>
  </si>
  <si>
    <t>VR. ORÇADO</t>
  </si>
  <si>
    <t>Vr. ARRECADADO</t>
  </si>
  <si>
    <t>%</t>
  </si>
  <si>
    <t>ACUMUL.</t>
  </si>
  <si>
    <t>DESPESA</t>
  </si>
  <si>
    <t>R$</t>
  </si>
  <si>
    <t>ACUM</t>
  </si>
  <si>
    <t xml:space="preserve">RECEITA CORRENTE </t>
  </si>
  <si>
    <t xml:space="preserve">DESPESA CORRENTE </t>
  </si>
  <si>
    <t xml:space="preserve">Anuidades Pessoa Física </t>
  </si>
  <si>
    <t>Remuneração Pessoal</t>
  </si>
  <si>
    <t>Anuidades de Pessoas Jurídicas</t>
  </si>
  <si>
    <t>Encargos Patronais</t>
  </si>
  <si>
    <t>Emolumentos com RRT</t>
  </si>
  <si>
    <t>Benefício a pessoal</t>
  </si>
  <si>
    <t>RECEITA DE CAPITAL</t>
  </si>
  <si>
    <t>DESPESA DE CAPITAL</t>
  </si>
  <si>
    <t>Investimentos</t>
  </si>
  <si>
    <t>TOTAL DA RECEITA</t>
  </si>
  <si>
    <t>TOTAL DA DESPESA</t>
  </si>
  <si>
    <t xml:space="preserve">Déficit </t>
  </si>
  <si>
    <t>Superávit</t>
  </si>
  <si>
    <t>TOTAL GERAL</t>
  </si>
  <si>
    <t>Lucas Rodrigues Dantas</t>
  </si>
  <si>
    <t>Marlon Fernando Lins</t>
  </si>
  <si>
    <t>Welideive dos Santos Oliveira</t>
  </si>
  <si>
    <t>Presidente</t>
  </si>
  <si>
    <t>Diretor Financeiro</t>
  </si>
  <si>
    <t>Contador</t>
  </si>
  <si>
    <t>Finaceiras</t>
  </si>
  <si>
    <t>Fundo de apoio</t>
  </si>
  <si>
    <t>Superávit do Orçamento Corrente</t>
  </si>
  <si>
    <t>Diárias - Pessoal</t>
  </si>
  <si>
    <t>Material de consumo</t>
  </si>
  <si>
    <t>Serviços de Terceiros PJ</t>
  </si>
  <si>
    <t>Serviços de Terceiros PF</t>
  </si>
  <si>
    <t>Encargos diversos</t>
  </si>
  <si>
    <t>Despesas de exercícios anteriores</t>
  </si>
  <si>
    <t>MARÇO/2013</t>
  </si>
  <si>
    <t>Transferências Correntes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</si>
</sst>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0.0"/>
  </numFmts>
  <fonts count="47"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Arial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5" borderId="14" xfId="0" applyFont="1" applyFill="1" applyBorder="1" applyAlignment="1">
      <alignment/>
    </xf>
    <xf numFmtId="164" fontId="1" fillId="35" borderId="14" xfId="0" applyNumberFormat="1" applyFont="1" applyFill="1" applyBorder="1" applyAlignment="1">
      <alignment horizontal="center"/>
    </xf>
    <xf numFmtId="164" fontId="4" fillId="35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164" fontId="4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8" fillId="36" borderId="14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1" fillId="35" borderId="15" xfId="0" applyFont="1" applyFill="1" applyBorder="1" applyAlignment="1">
      <alignment/>
    </xf>
    <xf numFmtId="0" fontId="1" fillId="35" borderId="15" xfId="0" applyFont="1" applyFill="1" applyBorder="1" applyAlignment="1">
      <alignment horizontal="center"/>
    </xf>
    <xf numFmtId="164" fontId="1" fillId="35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6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65" zoomScaleNormal="85" zoomScaleSheetLayoutView="65" zoomScalePageLayoutView="0" workbookViewId="0" topLeftCell="A4">
      <selection activeCell="L6" sqref="L6"/>
    </sheetView>
  </sheetViews>
  <sheetFormatPr defaultColWidth="11.57421875" defaultRowHeight="12.75"/>
  <cols>
    <col min="1" max="1" width="34.421875" style="0" customWidth="1"/>
    <col min="2" max="2" width="16.8515625" style="0" bestFit="1" customWidth="1"/>
    <col min="3" max="3" width="23.421875" style="0" customWidth="1"/>
    <col min="4" max="4" width="6.57421875" style="0" bestFit="1" customWidth="1"/>
    <col min="5" max="5" width="15.28125" style="0" bestFit="1" customWidth="1"/>
    <col min="6" max="6" width="11.28125" style="0" customWidth="1"/>
    <col min="7" max="7" width="36.140625" style="0" customWidth="1"/>
    <col min="8" max="8" width="18.57421875" style="0" customWidth="1"/>
    <col min="9" max="9" width="16.140625" style="0" customWidth="1"/>
    <col min="10" max="10" width="7.140625" style="0" customWidth="1"/>
    <col min="11" max="11" width="17.28125" style="0" customWidth="1"/>
    <col min="12" max="12" width="7.140625" style="0" customWidth="1"/>
  </cols>
  <sheetData>
    <row r="1" spans="1:12" ht="15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.75">
      <c r="A3" s="48" t="s">
        <v>41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2.7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5</v>
      </c>
      <c r="G5" s="4" t="s">
        <v>7</v>
      </c>
      <c r="H5" s="5" t="s">
        <v>3</v>
      </c>
      <c r="I5" s="5" t="s">
        <v>8</v>
      </c>
      <c r="J5" s="5" t="s">
        <v>5</v>
      </c>
      <c r="K5" s="5" t="s">
        <v>9</v>
      </c>
      <c r="L5" s="5" t="s">
        <v>5</v>
      </c>
    </row>
    <row r="6" spans="1:12" ht="15.75">
      <c r="A6" s="6" t="s">
        <v>10</v>
      </c>
      <c r="B6" s="7">
        <f>SUM(B7:B11)</f>
        <v>569620.96</v>
      </c>
      <c r="C6" s="7">
        <f>SUM(C7:C18)</f>
        <v>54328.14</v>
      </c>
      <c r="D6" s="8">
        <f aca="true" t="shared" si="0" ref="D6:D11">C6/B6*100</f>
        <v>9.537594964904383</v>
      </c>
      <c r="E6" s="7">
        <f>SUM(E7:E12)</f>
        <v>157599.23</v>
      </c>
      <c r="F6" s="8">
        <f aca="true" t="shared" si="1" ref="F6:F11">(E6/B6)*100</f>
        <v>27.667386045625854</v>
      </c>
      <c r="G6" s="6" t="s">
        <v>11</v>
      </c>
      <c r="H6" s="7">
        <f>SUM(H7:H17)</f>
        <v>569620.9600000001</v>
      </c>
      <c r="I6" s="7">
        <f>SUM(I7:I17)</f>
        <v>32037.93</v>
      </c>
      <c r="J6" s="8">
        <f>(I6/H6)*100</f>
        <v>5.624429620707776</v>
      </c>
      <c r="K6" s="7">
        <f>SUM(K7:K17)</f>
        <v>91253.76000000001</v>
      </c>
      <c r="L6" s="8">
        <f>(K6/H6)*100</f>
        <v>16.020084654188285</v>
      </c>
    </row>
    <row r="7" spans="1:12" ht="15.75">
      <c r="A7" s="9" t="s">
        <v>12</v>
      </c>
      <c r="B7" s="10">
        <v>119702.52</v>
      </c>
      <c r="C7" s="11">
        <v>16180.44</v>
      </c>
      <c r="D7" s="10">
        <f t="shared" si="0"/>
        <v>13.517209161511387</v>
      </c>
      <c r="E7" s="11">
        <v>50926.27</v>
      </c>
      <c r="F7" s="10">
        <f t="shared" si="1"/>
        <v>42.54402497123703</v>
      </c>
      <c r="G7" s="9" t="s">
        <v>13</v>
      </c>
      <c r="H7" s="10">
        <v>145026.45</v>
      </c>
      <c r="I7" s="11">
        <v>10942</v>
      </c>
      <c r="J7" s="10">
        <f aca="true" t="shared" si="2" ref="J7:J15">(I7/H7)*100</f>
        <v>7.544830615380849</v>
      </c>
      <c r="K7" s="11">
        <v>32546</v>
      </c>
      <c r="L7" s="10">
        <f aca="true" t="shared" si="3" ref="L7:L16">(K7/H7)*100</f>
        <v>22.44142361617484</v>
      </c>
    </row>
    <row r="8" spans="1:12" ht="15.75">
      <c r="A8" s="9" t="s">
        <v>14</v>
      </c>
      <c r="B8" s="10">
        <v>22125.57</v>
      </c>
      <c r="C8" s="11">
        <v>1017.63</v>
      </c>
      <c r="D8" s="10">
        <f t="shared" si="0"/>
        <v>4.599339135669725</v>
      </c>
      <c r="E8" s="11">
        <v>5976.14</v>
      </c>
      <c r="F8" s="10">
        <f t="shared" si="1"/>
        <v>27.010106406298235</v>
      </c>
      <c r="G8" s="9" t="s">
        <v>15</v>
      </c>
      <c r="H8" s="12">
        <v>49600</v>
      </c>
      <c r="I8" s="13">
        <v>3392.02</v>
      </c>
      <c r="J8" s="10">
        <f t="shared" si="2"/>
        <v>6.83875</v>
      </c>
      <c r="K8" s="11">
        <v>10089.26</v>
      </c>
      <c r="L8" s="10">
        <f t="shared" si="3"/>
        <v>20.34125</v>
      </c>
    </row>
    <row r="9" spans="1:12" ht="15.75">
      <c r="A9" s="9" t="s">
        <v>16</v>
      </c>
      <c r="B9" s="10">
        <v>291072.89</v>
      </c>
      <c r="C9" s="11">
        <v>25741.24</v>
      </c>
      <c r="D9" s="10">
        <f t="shared" si="0"/>
        <v>8.843571793992906</v>
      </c>
      <c r="E9" s="11">
        <v>66159.28</v>
      </c>
      <c r="F9" s="10">
        <f t="shared" si="1"/>
        <v>22.729454467573397</v>
      </c>
      <c r="G9" s="9" t="s">
        <v>17</v>
      </c>
      <c r="H9" s="10">
        <v>21120</v>
      </c>
      <c r="I9" s="11">
        <v>2000</v>
      </c>
      <c r="J9" s="10">
        <f>(I9/H9)*100</f>
        <v>9.469696969696969</v>
      </c>
      <c r="K9" s="11">
        <v>6040</v>
      </c>
      <c r="L9" s="10">
        <f t="shared" si="3"/>
        <v>28.59848484848485</v>
      </c>
    </row>
    <row r="10" spans="1:12" ht="15.75">
      <c r="A10" s="9" t="s">
        <v>32</v>
      </c>
      <c r="B10" s="10">
        <v>15690</v>
      </c>
      <c r="C10" s="11">
        <v>1303</v>
      </c>
      <c r="D10" s="10">
        <f t="shared" si="0"/>
        <v>8.304652644996812</v>
      </c>
      <c r="E10" s="11">
        <v>4280.05</v>
      </c>
      <c r="F10" s="10">
        <f t="shared" si="1"/>
        <v>27.278840025493945</v>
      </c>
      <c r="G10" s="9" t="s">
        <v>35</v>
      </c>
      <c r="H10" s="10">
        <v>14024.52</v>
      </c>
      <c r="I10" s="11">
        <v>1678.24</v>
      </c>
      <c r="J10" s="10">
        <f t="shared" si="2"/>
        <v>11.96647015370223</v>
      </c>
      <c r="K10" s="11">
        <v>1678.24</v>
      </c>
      <c r="L10" s="10">
        <f t="shared" si="3"/>
        <v>11.96647015370223</v>
      </c>
    </row>
    <row r="11" spans="1:12" ht="15.75">
      <c r="A11" s="9" t="s">
        <v>33</v>
      </c>
      <c r="B11" s="10">
        <v>121029.98</v>
      </c>
      <c r="C11" s="11">
        <v>10085.83</v>
      </c>
      <c r="D11" s="10">
        <f t="shared" si="0"/>
        <v>8.333331956264061</v>
      </c>
      <c r="E11" s="14">
        <v>30257.49</v>
      </c>
      <c r="F11" s="10">
        <f t="shared" si="1"/>
        <v>24.99999586879218</v>
      </c>
      <c r="G11" s="9" t="s">
        <v>36</v>
      </c>
      <c r="H11" s="15">
        <v>17450</v>
      </c>
      <c r="I11" s="16">
        <v>0</v>
      </c>
      <c r="J11" s="10">
        <f t="shared" si="2"/>
        <v>0</v>
      </c>
      <c r="K11" s="11">
        <v>0</v>
      </c>
      <c r="L11" s="10">
        <f t="shared" si="3"/>
        <v>0</v>
      </c>
    </row>
    <row r="12" spans="1:12" ht="15.75">
      <c r="A12" s="9"/>
      <c r="B12" s="10"/>
      <c r="C12" s="11"/>
      <c r="D12" s="10"/>
      <c r="E12" s="11"/>
      <c r="F12" s="10"/>
      <c r="G12" s="9" t="s">
        <v>38</v>
      </c>
      <c r="H12" s="15">
        <v>108425.32</v>
      </c>
      <c r="I12" s="16">
        <v>3672.48</v>
      </c>
      <c r="J12" s="10">
        <f t="shared" si="2"/>
        <v>3.3871055211089067</v>
      </c>
      <c r="K12" s="11">
        <v>10496.37</v>
      </c>
      <c r="L12" s="10">
        <f t="shared" si="3"/>
        <v>9.680736934878311</v>
      </c>
    </row>
    <row r="13" spans="1:12" ht="15.75">
      <c r="A13" s="9"/>
      <c r="B13" s="10"/>
      <c r="C13" s="11"/>
      <c r="D13" s="10"/>
      <c r="E13" s="11"/>
      <c r="F13" s="11"/>
      <c r="G13" s="9" t="s">
        <v>37</v>
      </c>
      <c r="H13" s="10">
        <v>171548.24</v>
      </c>
      <c r="I13" s="11">
        <v>7819.46</v>
      </c>
      <c r="J13" s="10">
        <f t="shared" si="2"/>
        <v>4.558169760295996</v>
      </c>
      <c r="K13" s="11">
        <v>22134.02</v>
      </c>
      <c r="L13" s="10">
        <f>(K13/H13)*100</f>
        <v>12.902504858108719</v>
      </c>
    </row>
    <row r="14" spans="1:12" ht="15.75">
      <c r="A14" s="9"/>
      <c r="B14" s="10"/>
      <c r="C14" s="11"/>
      <c r="D14" s="10"/>
      <c r="E14" s="11"/>
      <c r="F14" s="11"/>
      <c r="G14" s="9" t="s">
        <v>39</v>
      </c>
      <c r="H14" s="10">
        <v>25000</v>
      </c>
      <c r="I14" s="11">
        <v>1038.6</v>
      </c>
      <c r="J14" s="10">
        <f>(I14/H14)*100</f>
        <v>4.1544</v>
      </c>
      <c r="K14" s="11">
        <v>3487.24</v>
      </c>
      <c r="L14" s="10">
        <f t="shared" si="3"/>
        <v>13.94896</v>
      </c>
    </row>
    <row r="15" spans="1:12" ht="15.75">
      <c r="A15" s="9"/>
      <c r="B15" s="10"/>
      <c r="C15" s="11"/>
      <c r="D15" s="10"/>
      <c r="E15" s="11"/>
      <c r="F15" s="11"/>
      <c r="G15" s="9" t="s">
        <v>40</v>
      </c>
      <c r="H15" s="10">
        <v>500</v>
      </c>
      <c r="I15" s="11">
        <v>0</v>
      </c>
      <c r="J15" s="10">
        <f>(I15/H15)*100</f>
        <v>0</v>
      </c>
      <c r="K15" s="11">
        <v>0</v>
      </c>
      <c r="L15" s="10">
        <f t="shared" si="3"/>
        <v>0</v>
      </c>
    </row>
    <row r="16" spans="1:12" ht="15.75">
      <c r="A16" s="6" t="s">
        <v>18</v>
      </c>
      <c r="B16" s="17">
        <f>B17</f>
        <v>62780</v>
      </c>
      <c r="C16" s="7">
        <v>0</v>
      </c>
      <c r="D16" s="8">
        <v>0</v>
      </c>
      <c r="E16" s="7">
        <v>0</v>
      </c>
      <c r="F16" s="7">
        <v>0</v>
      </c>
      <c r="G16" s="9" t="s">
        <v>42</v>
      </c>
      <c r="H16" s="10">
        <v>16926.43</v>
      </c>
      <c r="I16" s="11">
        <v>1495.13</v>
      </c>
      <c r="J16" s="10">
        <f>(I16/H16)*100</f>
        <v>8.833108930825933</v>
      </c>
      <c r="K16" s="11">
        <v>4782.63</v>
      </c>
      <c r="L16" s="10">
        <f t="shared" si="3"/>
        <v>28.25539703292425</v>
      </c>
    </row>
    <row r="17" spans="1:12" ht="15.75">
      <c r="A17" s="9" t="s">
        <v>34</v>
      </c>
      <c r="B17" s="10">
        <v>62780</v>
      </c>
      <c r="C17" s="14">
        <v>0</v>
      </c>
      <c r="D17" s="10">
        <f>C17/B17*100</f>
        <v>0</v>
      </c>
      <c r="E17" s="11">
        <v>0</v>
      </c>
      <c r="F17" s="11">
        <v>0</v>
      </c>
      <c r="G17" s="9"/>
      <c r="H17" s="10"/>
      <c r="I17" s="11"/>
      <c r="J17" s="10"/>
      <c r="K17" s="11"/>
      <c r="L17" s="10"/>
    </row>
    <row r="18" spans="1:12" ht="15.75">
      <c r="A18" s="9"/>
      <c r="B18" s="10"/>
      <c r="C18" s="11"/>
      <c r="D18" s="10"/>
      <c r="E18" s="11"/>
      <c r="F18" s="11"/>
      <c r="G18" s="19"/>
      <c r="H18" s="10"/>
      <c r="I18" s="11"/>
      <c r="J18" s="11"/>
      <c r="K18" s="11"/>
      <c r="L18" s="10"/>
    </row>
    <row r="19" spans="1:12" ht="15.75">
      <c r="A19" s="19"/>
      <c r="B19" s="11"/>
      <c r="C19" s="11"/>
      <c r="D19" s="10"/>
      <c r="E19" s="11"/>
      <c r="F19" s="11"/>
      <c r="G19" s="6" t="s">
        <v>19</v>
      </c>
      <c r="H19" s="7">
        <f>H20+H21</f>
        <v>62780</v>
      </c>
      <c r="I19" s="7">
        <f>I20+I21</f>
        <v>0</v>
      </c>
      <c r="J19" s="8">
        <f>(I19/H19)*100</f>
        <v>0</v>
      </c>
      <c r="K19" s="7">
        <f>K20+K21</f>
        <v>2604</v>
      </c>
      <c r="L19" s="8">
        <f>(K19/H19)*100</f>
        <v>4.147817776361898</v>
      </c>
    </row>
    <row r="20" spans="1:12" ht="15.75">
      <c r="A20" s="20"/>
      <c r="B20" s="21"/>
      <c r="C20" s="22"/>
      <c r="D20" s="10">
        <f>D21</f>
        <v>0</v>
      </c>
      <c r="E20" s="11"/>
      <c r="F20" s="10"/>
      <c r="G20" s="9"/>
      <c r="H20" s="10"/>
      <c r="I20" s="11"/>
      <c r="J20" s="10"/>
      <c r="K20" s="11"/>
      <c r="L20" s="10"/>
    </row>
    <row r="21" spans="1:12" ht="15.75">
      <c r="A21" s="9"/>
      <c r="B21" s="23"/>
      <c r="C21" s="13"/>
      <c r="D21" s="10"/>
      <c r="E21" s="11"/>
      <c r="F21" s="10"/>
      <c r="G21" s="9" t="s">
        <v>20</v>
      </c>
      <c r="H21" s="10">
        <v>62780</v>
      </c>
      <c r="I21" s="11">
        <v>0</v>
      </c>
      <c r="J21" s="10">
        <f>(I21/H21)*100</f>
        <v>0</v>
      </c>
      <c r="K21" s="11">
        <v>2604</v>
      </c>
      <c r="L21" s="10">
        <f>(K21/H21)*100</f>
        <v>4.147817776361898</v>
      </c>
    </row>
    <row r="22" spans="1:12" ht="15.75">
      <c r="A22" s="9"/>
      <c r="B22" s="23"/>
      <c r="C22" s="13"/>
      <c r="D22" s="10"/>
      <c r="E22" s="11"/>
      <c r="F22" s="10"/>
      <c r="G22" s="20"/>
      <c r="H22" s="24"/>
      <c r="I22" s="11"/>
      <c r="J22" s="10"/>
      <c r="K22" s="11"/>
      <c r="L22" s="10"/>
    </row>
    <row r="23" spans="1:12" ht="15.75">
      <c r="A23" s="6" t="s">
        <v>21</v>
      </c>
      <c r="B23" s="7">
        <f>B6+B16</f>
        <v>632400.96</v>
      </c>
      <c r="C23" s="7">
        <f>C6+C19</f>
        <v>54328.14</v>
      </c>
      <c r="D23" s="8">
        <f>C23/B23*100</f>
        <v>8.590774435257025</v>
      </c>
      <c r="E23" s="7">
        <f>E6+E19</f>
        <v>157599.23</v>
      </c>
      <c r="F23" s="7">
        <f>(E23/B23)*100</f>
        <v>24.920776527600466</v>
      </c>
      <c r="G23" s="6" t="s">
        <v>22</v>
      </c>
      <c r="H23" s="7">
        <f>H6+H19</f>
        <v>632400.9600000001</v>
      </c>
      <c r="I23" s="7">
        <f>I6+I19</f>
        <v>32037.93</v>
      </c>
      <c r="J23" s="8">
        <f>(I23/H23)*100</f>
        <v>5.066078647318941</v>
      </c>
      <c r="K23" s="7">
        <f>K6+K19</f>
        <v>93857.76000000001</v>
      </c>
      <c r="L23" s="8">
        <f>(K23/H23)*100</f>
        <v>14.841495496781029</v>
      </c>
    </row>
    <row r="24" spans="1:12" ht="15.75">
      <c r="A24" s="9"/>
      <c r="B24" s="10"/>
      <c r="C24" s="11"/>
      <c r="D24" s="11"/>
      <c r="E24" s="11"/>
      <c r="F24" s="11"/>
      <c r="G24" s="9"/>
      <c r="H24" s="10"/>
      <c r="I24" s="11"/>
      <c r="J24" s="10"/>
      <c r="K24" s="11"/>
      <c r="L24" s="11"/>
    </row>
    <row r="25" spans="1:12" ht="15.75">
      <c r="A25" s="9"/>
      <c r="B25" s="25"/>
      <c r="C25" s="11"/>
      <c r="D25" s="10"/>
      <c r="E25" s="11"/>
      <c r="F25" s="10"/>
      <c r="G25" s="9"/>
      <c r="H25" s="10"/>
      <c r="I25" s="11"/>
      <c r="J25" s="10"/>
      <c r="K25" s="11"/>
      <c r="L25" s="11"/>
    </row>
    <row r="26" spans="1:12" ht="15.75">
      <c r="A26" s="19" t="s">
        <v>23</v>
      </c>
      <c r="B26" s="18"/>
      <c r="C26" s="26"/>
      <c r="D26" s="27"/>
      <c r="E26" s="27"/>
      <c r="F26" s="27"/>
      <c r="G26" s="19" t="s">
        <v>24</v>
      </c>
      <c r="H26" s="11"/>
      <c r="I26" s="28">
        <f>C23-I23</f>
        <v>22290.21</v>
      </c>
      <c r="J26" s="28"/>
      <c r="K26" s="28">
        <f>E23-K23</f>
        <v>63741.47</v>
      </c>
      <c r="L26" s="11"/>
    </row>
    <row r="27" spans="1:12" ht="15.75">
      <c r="A27" s="9"/>
      <c r="B27" s="25"/>
      <c r="C27" s="18"/>
      <c r="D27" s="25"/>
      <c r="E27" s="18"/>
      <c r="F27" s="25"/>
      <c r="G27" s="9"/>
      <c r="H27" s="10"/>
      <c r="I27" s="18"/>
      <c r="J27" s="25"/>
      <c r="K27" s="18"/>
      <c r="L27" s="18"/>
    </row>
    <row r="28" spans="1:12" ht="15.75">
      <c r="A28" s="29" t="s">
        <v>25</v>
      </c>
      <c r="B28" s="30"/>
      <c r="C28" s="31">
        <f>C23+C26</f>
        <v>54328.14</v>
      </c>
      <c r="D28" s="31"/>
      <c r="E28" s="31">
        <f>E23+E26</f>
        <v>157599.23</v>
      </c>
      <c r="F28" s="31"/>
      <c r="G28" s="29" t="s">
        <v>25</v>
      </c>
      <c r="H28" s="31"/>
      <c r="I28" s="31">
        <f>I23+I26</f>
        <v>54328.14</v>
      </c>
      <c r="J28" s="31"/>
      <c r="K28" s="31">
        <f>K23+K26</f>
        <v>157599.23</v>
      </c>
      <c r="L28" s="31"/>
    </row>
    <row r="29" spans="1:12" ht="15.75">
      <c r="A29" s="32"/>
      <c r="B29" s="33"/>
      <c r="C29" s="34"/>
      <c r="D29" s="34"/>
      <c r="E29" s="34"/>
      <c r="F29" s="34"/>
      <c r="G29" s="35"/>
      <c r="H29" s="35"/>
      <c r="I29" s="34"/>
      <c r="J29" s="34"/>
      <c r="K29" s="34"/>
      <c r="L29" s="36"/>
    </row>
    <row r="30" spans="1:12" ht="15.75">
      <c r="A30" s="49" t="s">
        <v>26</v>
      </c>
      <c r="B30" s="49"/>
      <c r="C30" s="45" t="s">
        <v>27</v>
      </c>
      <c r="D30" s="45"/>
      <c r="E30" s="45"/>
      <c r="F30" s="45"/>
      <c r="G30" s="45"/>
      <c r="H30" s="45" t="s">
        <v>28</v>
      </c>
      <c r="I30" s="45"/>
      <c r="J30" s="45"/>
      <c r="K30" s="45"/>
      <c r="L30" s="36"/>
    </row>
    <row r="31" spans="1:12" ht="15.75">
      <c r="A31" s="44" t="s">
        <v>29</v>
      </c>
      <c r="B31" s="44"/>
      <c r="C31" s="45" t="s">
        <v>30</v>
      </c>
      <c r="D31" s="45"/>
      <c r="E31" s="45"/>
      <c r="F31" s="45"/>
      <c r="G31" s="45"/>
      <c r="H31" s="45" t="s">
        <v>31</v>
      </c>
      <c r="I31" s="45"/>
      <c r="J31" s="45"/>
      <c r="K31" s="45"/>
      <c r="L31" s="37"/>
    </row>
    <row r="32" spans="1:12" ht="15.75">
      <c r="A32" s="38"/>
      <c r="B32" s="39"/>
      <c r="C32" s="40"/>
      <c r="D32" s="40"/>
      <c r="E32" s="40"/>
      <c r="F32" s="40"/>
      <c r="G32" s="40"/>
      <c r="H32" s="41"/>
      <c r="I32" s="42"/>
      <c r="J32" s="42"/>
      <c r="K32" s="42"/>
      <c r="L32" s="43"/>
    </row>
  </sheetData>
  <sheetProtection selectLockedCells="1" selectUnlockedCells="1"/>
  <mergeCells count="9">
    <mergeCell ref="A31:B31"/>
    <mergeCell ref="C31:G31"/>
    <mergeCell ref="H31:K31"/>
    <mergeCell ref="A1:L1"/>
    <mergeCell ref="A2:L2"/>
    <mergeCell ref="A3:L3"/>
    <mergeCell ref="A30:B30"/>
    <mergeCell ref="C30:G30"/>
    <mergeCell ref="H30:K30"/>
  </mergeCells>
  <printOptions horizontalCentered="1"/>
  <pageMargins left="0.3423611111111111" right="0.49583333333333335" top="0.8861111111111111" bottom="0.8861111111111111" header="0.5118055555555555" footer="0.5118055555555555"/>
  <pageSetup horizontalDpi="300" verticalDpi="3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GAF</dc:creator>
  <cp:keywords/>
  <dc:description/>
  <cp:lastModifiedBy>GAF</cp:lastModifiedBy>
  <cp:lastPrinted>2013-04-05T00:49:42Z</cp:lastPrinted>
  <dcterms:created xsi:type="dcterms:W3CDTF">2013-03-14T14:37:31Z</dcterms:created>
  <dcterms:modified xsi:type="dcterms:W3CDTF">2013-04-05T00:50:00Z</dcterms:modified>
  <cp:category/>
  <cp:version/>
  <cp:contentType/>
  <cp:contentStatus/>
</cp:coreProperties>
</file>